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pNikN4TcrAe72wvt5XbJvcvpEL6Mola+kHBOuyqkj44BrXF9JJlVJdCiHMMT9k7J4lhJRo7Pxbg7EsL5mxFAA==" workbookSaltValue="k2toBkkwy+6R7ZmBKtwiO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<sst xmlns="http://schemas.openxmlformats.org/spreadsheetml/2006/main" count="256" uniqueCount="125">
  <si>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</si>
  <si>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</si>
  <si>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</si>
  <si>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</si>
  <si>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</si>
  <si>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</si>
  <si>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</si>
  <si>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</si>
  <si>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</si>
  <si>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</si>
  <si>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</si>
  <si>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</si>
  <si>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</si>
  <si>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</si>
  <si>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</si>
  <si>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</si>
  <si>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</si>
  <si>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</si>
  <si>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</si>
  <si>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</si>
  <si>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</si>
  <si>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</si>
  <si>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</si>
  <si>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</si>
  <si>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</si>
  <si>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</si>
  <si>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</si>
  <si>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</si>
  <si>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</si>
  <si>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</si>
  <si>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</si>
  <si>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</si>
  <si>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</si>
  <si>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</si>
  <si>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</si>
  <si>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</si>
  <si>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</si>
  <si>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</si>
  <si>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</si>
  <si>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</si>
  <si>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</si>
  <si>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</si>
  <si>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</si>
  <si>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</si>
  <si>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</si>
  <si>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</si>
  <si>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</si>
  <si>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</si>
  <si>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</si>
  <si>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</si>
  <si>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</si>
  <si>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</si>
  <si>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</si>
  <si>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</si>
  <si>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</si>
  <si>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</si>
  <si>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</si>
  <si>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</si>
  <si>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</si>
  <si>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</si>
  <si>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</si>
  <si>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</si>
  <si>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</si>
  <si>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</si>
  <si>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</si>
  <si>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</si>
  <si>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</si>
  <si>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</si>
  <si>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</si>
  <si>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</si>
  <si>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</si>
  <si>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</si>
  <si>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</si>
  <si>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</si>
  <si>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</si>
  <si>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</si>
  <si>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</si>
  <si>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</si>
  <si>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</si>
  <si>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</si>
  <si>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</si>
  <si>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</si>
  <si>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</si>
  <si>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</si>
  <si>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</si>
  <si>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</si>
  <si>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</si>
  <si>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</si>
  <si>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</si>
  <si>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</si>
  <si>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</si>
  <si>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</si>
  <si>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</si>
  <si>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</si>
  <si>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</si>
  <si>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</si>
  <si>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</si>
  <si>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</si>
  <si>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</si>
  <si>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</si>
  <si>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</si>
  <si>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</si>
  <si>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</si>
  <si>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</si>
  <si>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</si>
  <si>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</si>
  <si>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</si>
  <si>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</si>
  <si>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</si>
  <si>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広島県　安芸太田町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</si>
  <si>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</si>
  <si>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</si>
  <si>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</si>
  <si>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</si>
  <si>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</si>
  <si>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</si>
  <si>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</si>
  <si>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</si>
  <si>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</si>
  <si>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</si>
  <si>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</si>
  <si>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</si>
  <si>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供用開始後10年以上経過しており、各浄化槽の保守点検は定期的に行っているが老朽化は否めない。故障の場合は緊急的に対応している状況であり、更新計画は未策定である。</t>
    <rPh sb="1" eb="3">
      <t>キョウヨウ</t>
    </rPh>
    <rPh sb="3" eb="6">
      <t>カイシゴ</t>
    </rPh>
    <rPh sb="8" eb="9">
      <t>ネン</t>
    </rPh>
    <rPh sb="9" eb="11">
      <t>イジョウ</t>
    </rPh>
    <rPh sb="11" eb="13">
      <t>ケイカ</t>
    </rPh>
    <rPh sb="18" eb="19">
      <t>カク</t>
    </rPh>
    <rPh sb="19" eb="22">
      <t>ジョウカソウ</t>
    </rPh>
    <rPh sb="23" eb="25">
      <t>ホシュ</t>
    </rPh>
    <rPh sb="25" eb="27">
      <t>テンケン</t>
    </rPh>
    <rPh sb="28" eb="30">
      <t>テイキ</t>
    </rPh>
    <rPh sb="30" eb="31">
      <t>テキ</t>
    </rPh>
    <rPh sb="32" eb="33">
      <t>オコナ</t>
    </rPh>
    <rPh sb="38" eb="41">
      <t>ロウキュウカ</t>
    </rPh>
    <rPh sb="42" eb="43">
      <t>イナ</t>
    </rPh>
    <rPh sb="47" eb="49">
      <t>コショウ</t>
    </rPh>
    <rPh sb="50" eb="52">
      <t>バアイ</t>
    </rPh>
    <rPh sb="53" eb="56">
      <t>キンキュウテキ</t>
    </rPh>
    <rPh sb="57" eb="59">
      <t>タイオウ</t>
    </rPh>
    <rPh sb="63" eb="65">
      <t>ジョウキョウ</t>
    </rPh>
    <rPh sb="69" eb="71">
      <t>コウシン</t>
    </rPh>
    <rPh sb="71" eb="73">
      <t>ケイカク</t>
    </rPh>
    <rPh sb="74" eb="75">
      <t>ミ</t>
    </rPh>
    <rPh sb="75" eb="77">
      <t>サクテイ</t>
    </rPh>
    <phoneticPr fontId="4"/>
  </si>
  <si>
    <t>　一般会計に依存した状況であり、料金改定等経営改善に向けた取組を行う必要がある。</t>
    <rPh sb="1" eb="3">
      <t>イッパン</t>
    </rPh>
    <rPh sb="3" eb="5">
      <t>カイケイ</t>
    </rPh>
    <rPh sb="6" eb="8">
      <t>イゾン</t>
    </rPh>
    <rPh sb="10" eb="12">
      <t>ジョウキョウ</t>
    </rPh>
    <rPh sb="16" eb="18">
      <t>リョウキン</t>
    </rPh>
    <rPh sb="18" eb="20">
      <t>カイテイ</t>
    </rPh>
    <rPh sb="20" eb="21">
      <t>トウ</t>
    </rPh>
    <rPh sb="21" eb="23">
      <t>ケイエイ</t>
    </rPh>
    <rPh sb="23" eb="25">
      <t>カイゼン</t>
    </rPh>
    <rPh sb="26" eb="27">
      <t>ム</t>
    </rPh>
    <rPh sb="29" eb="31">
      <t>トリクミ</t>
    </rPh>
    <rPh sb="32" eb="33">
      <t>オコナ</t>
    </rPh>
    <rPh sb="34" eb="36">
      <t>ヒツヨウ</t>
    </rPh>
    <phoneticPr fontId="4"/>
  </si>
  <si>
    <t>①収益的収支比率…当該指標は100％未満であり、約7割強を一般会計繰入金に依存している状況である。
④企業債残高対事業規模比率…類似団体と比較して大幅に高い数値となっている。債務割合が高く継続的に経営を圧迫している状況である。
⑤経費回収率…類似団体と比較して大幅に低い数値となっており、一般会計に依存している。
⑥汚水処理原価…類似団体と比較して高い数値となっている。
⑧水洗化率…類似団体と同等な数値である。今後は人口減少による水洗化率の低下が予想される。</t>
    <rPh sb="1" eb="4">
      <t>シュウエキテキ</t>
    </rPh>
    <rPh sb="4" eb="6">
      <t>シュウシ</t>
    </rPh>
    <rPh sb="6" eb="8">
      <t>ヒリツ</t>
    </rPh>
    <rPh sb="9" eb="11">
      <t>トウガイ</t>
    </rPh>
    <rPh sb="11" eb="13">
      <t>シヒョウ</t>
    </rPh>
    <rPh sb="18" eb="20">
      <t>ミマン</t>
    </rPh>
    <rPh sb="24" eb="25">
      <t>ヤク</t>
    </rPh>
    <rPh sb="26" eb="28">
      <t>ワリキョウ</t>
    </rPh>
    <rPh sb="29" eb="31">
      <t>イッパン</t>
    </rPh>
    <rPh sb="31" eb="33">
      <t>カイケイ</t>
    </rPh>
    <rPh sb="33" eb="35">
      <t>クリイレ</t>
    </rPh>
    <rPh sb="35" eb="36">
      <t>キン</t>
    </rPh>
    <rPh sb="37" eb="39">
      <t>イゾン</t>
    </rPh>
    <rPh sb="43" eb="45">
      <t>ジョウキョウ</t>
    </rPh>
    <rPh sb="51" eb="53">
      <t>キギョウ</t>
    </rPh>
    <rPh sb="53" eb="54">
      <t>サイ</t>
    </rPh>
    <rPh sb="54" eb="56">
      <t>ザンダカ</t>
    </rPh>
    <rPh sb="56" eb="57">
      <t>タイ</t>
    </rPh>
    <rPh sb="57" eb="59">
      <t>ジギョウ</t>
    </rPh>
    <rPh sb="59" eb="61">
      <t>キボ</t>
    </rPh>
    <rPh sb="61" eb="63">
      <t>ヒリツ</t>
    </rPh>
    <rPh sb="64" eb="66">
      <t>ルイジ</t>
    </rPh>
    <rPh sb="66" eb="68">
      <t>ダンタイ</t>
    </rPh>
    <rPh sb="69" eb="71">
      <t>ヒカク</t>
    </rPh>
    <rPh sb="73" eb="75">
      <t>オオハバ</t>
    </rPh>
    <rPh sb="76" eb="77">
      <t>タカ</t>
    </rPh>
    <rPh sb="78" eb="80">
      <t>スウチ</t>
    </rPh>
    <rPh sb="87" eb="89">
      <t>サイム</t>
    </rPh>
    <rPh sb="89" eb="91">
      <t>ワリアイ</t>
    </rPh>
    <rPh sb="92" eb="93">
      <t>タカ</t>
    </rPh>
    <rPh sb="94" eb="97">
      <t>ケイゾクテキ</t>
    </rPh>
    <rPh sb="98" eb="100">
      <t>ケイエイ</t>
    </rPh>
    <rPh sb="101" eb="103">
      <t>アッパク</t>
    </rPh>
    <rPh sb="107" eb="109">
      <t>ジョウキョウ</t>
    </rPh>
    <rPh sb="115" eb="117">
      <t>ケイヒ</t>
    </rPh>
    <rPh sb="117" eb="119">
      <t>カイシュウ</t>
    </rPh>
    <rPh sb="119" eb="120">
      <t>リツ</t>
    </rPh>
    <rPh sb="121" eb="123">
      <t>ルイジ</t>
    </rPh>
    <rPh sb="123" eb="125">
      <t>ダンタイ</t>
    </rPh>
    <rPh sb="126" eb="128">
      <t>ヒカク</t>
    </rPh>
    <rPh sb="130" eb="132">
      <t>オオハバ</t>
    </rPh>
    <rPh sb="133" eb="134">
      <t>ヒク</t>
    </rPh>
    <rPh sb="135" eb="137">
      <t>スウチ</t>
    </rPh>
    <rPh sb="144" eb="146">
      <t>イッパン</t>
    </rPh>
    <rPh sb="146" eb="148">
      <t>カイケイ</t>
    </rPh>
    <rPh sb="149" eb="151">
      <t>イゾン</t>
    </rPh>
    <rPh sb="165" eb="167">
      <t>ルイジ</t>
    </rPh>
    <rPh sb="167" eb="169">
      <t>ダンタイ</t>
    </rPh>
    <rPh sb="170" eb="172">
      <t>ヒカク</t>
    </rPh>
    <rPh sb="174" eb="175">
      <t>タカ</t>
    </rPh>
    <rPh sb="176" eb="178">
      <t>スウチ</t>
    </rPh>
    <rPh sb="187" eb="190">
      <t>スイセンカ</t>
    </rPh>
    <rPh sb="190" eb="191">
      <t>リツ</t>
    </rPh>
    <rPh sb="192" eb="194">
      <t>ルイジ</t>
    </rPh>
    <rPh sb="194" eb="196">
      <t>ダンタイ</t>
    </rPh>
    <rPh sb="197" eb="199">
      <t>ドウトウ</t>
    </rPh>
    <rPh sb="200" eb="202">
      <t>スウチ</t>
    </rPh>
    <rPh sb="206" eb="208">
      <t>コンゴ</t>
    </rPh>
    <rPh sb="209" eb="211">
      <t>ジンコウ</t>
    </rPh>
    <rPh sb="211" eb="213">
      <t>ゲンショウ</t>
    </rPh>
    <rPh sb="216" eb="219">
      <t>スイセンカ</t>
    </rPh>
    <rPh sb="219" eb="220">
      <t>リツ</t>
    </rPh>
    <rPh sb="221" eb="223">
      <t>テイカ</t>
    </rPh>
    <rPh sb="224" eb="226">
      <t>ヨソウ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</si>
</sst>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5E-4219-A4D4-62C8DEBD3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52480"/>
        <c:axId val="10090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5E-4219-A4D4-62C8DEBD3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52480"/>
        <c:axId val="100903552"/>
      </c:lineChart>
      <c:dateAx>
        <c:axId val="7365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03552"/>
        <c:crosses val="autoZero"/>
        <c:auto val="1"/>
        <c:lblOffset val="100"/>
        <c:baseTimeUnit val="years"/>
      </c:dateAx>
      <c:valAx>
        <c:axId val="10090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65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E-45FA-8EDA-66FE562F3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61120"/>
        <c:axId val="11506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58.82</c:v>
                </c:pt>
                <c:pt idx="1">
                  <c:v>52.52</c:v>
                </c:pt>
                <c:pt idx="2">
                  <c:v>54.14</c:v>
                </c:pt>
                <c:pt idx="3">
                  <c:v>132.99</c:v>
                </c:pt>
                <c:pt idx="4">
                  <c:v>51.71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1E-45FA-8EDA-66FE562F3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61120"/>
        <c:axId val="115063040"/>
      </c:lineChart>
      <c:dateAx>
        <c:axId val="11506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063040"/>
        <c:crosses val="autoZero"/>
        <c:auto val="1"/>
        <c:lblOffset val="100"/>
        <c:baseTimeUnit val="years"/>
      </c:dateAx>
      <c:valAx>
        <c:axId val="11506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06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90.48</c:v>
                </c:pt>
                <c:pt idx="1">
                  <c:v>89.74</c:v>
                </c:pt>
                <c:pt idx="2">
                  <c:v>91.96</c:v>
                </c:pt>
                <c:pt idx="3">
                  <c:v>91.82</c:v>
                </c:pt>
                <c:pt idx="4">
                  <c:v>93.52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64-4217-BE2E-62518A698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52544"/>
        <c:axId val="12065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71.760000000000005</c:v>
                </c:pt>
                <c:pt idx="1">
                  <c:v>84.94</c:v>
                </c:pt>
                <c:pt idx="2">
                  <c:v>84.69</c:v>
                </c:pt>
                <c:pt idx="3">
                  <c:v>82.94</c:v>
                </c:pt>
                <c:pt idx="4">
                  <c:v>82.91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64-4217-BE2E-62518A698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52544"/>
        <c:axId val="120654464"/>
      </c:lineChart>
      <c:dateAx>
        <c:axId val="12065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654464"/>
        <c:crosses val="autoZero"/>
        <c:auto val="1"/>
        <c:lblOffset val="100"/>
        <c:baseTimeUnit val="years"/>
      </c:dateAx>
      <c:valAx>
        <c:axId val="12065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65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72.92</c:v>
                </c:pt>
                <c:pt idx="2">
                  <c:v>65.489999999999995</c:v>
                </c:pt>
                <c:pt idx="3">
                  <c:v>68.95</c:v>
                </c:pt>
                <c:pt idx="4">
                  <c:v>65.17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A7-4AAD-A1BE-E63766E32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76416"/>
        <c:axId val="12067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A7-4AAD-A1BE-E63766E32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76416"/>
        <c:axId val="120673792"/>
      </c:lineChart>
      <c:dateAx>
        <c:axId val="11687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673792"/>
        <c:crosses val="autoZero"/>
        <c:auto val="1"/>
        <c:lblOffset val="100"/>
        <c:baseTimeUnit val="years"/>
      </c:dateAx>
      <c:valAx>
        <c:axId val="12067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87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FF-4B6C-985A-5E6E06F95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63328"/>
        <c:axId val="12896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FF-4B6C-985A-5E6E06F95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63328"/>
        <c:axId val="128965632"/>
      </c:lineChart>
      <c:dateAx>
        <c:axId val="12896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965632"/>
        <c:crosses val="autoZero"/>
        <c:auto val="1"/>
        <c:lblOffset val="100"/>
        <c:baseTimeUnit val="years"/>
      </c:dateAx>
      <c:valAx>
        <c:axId val="12896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96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23-4412-81A3-5C04A6DA0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8736"/>
        <c:axId val="7607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23-4412-81A3-5C04A6DA0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68736"/>
        <c:axId val="76075008"/>
      </c:lineChart>
      <c:dateAx>
        <c:axId val="7606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075008"/>
        <c:crosses val="autoZero"/>
        <c:auto val="1"/>
        <c:lblOffset val="100"/>
        <c:baseTimeUnit val="years"/>
      </c:dateAx>
      <c:valAx>
        <c:axId val="7607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06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96-49F6-902C-CDE50BA6B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93696"/>
        <c:axId val="11244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96-49F6-902C-CDE50BA6B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93696"/>
        <c:axId val="112443776"/>
      </c:lineChart>
      <c:dateAx>
        <c:axId val="7609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443776"/>
        <c:crosses val="autoZero"/>
        <c:auto val="1"/>
        <c:lblOffset val="100"/>
        <c:baseTimeUnit val="years"/>
      </c:dateAx>
      <c:valAx>
        <c:axId val="11244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09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70-4FBC-A3FB-799B0EDB7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50592"/>
        <c:axId val="11315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70-4FBC-A3FB-799B0EDB7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50592"/>
        <c:axId val="113152768"/>
      </c:lineChart>
      <c:dateAx>
        <c:axId val="11315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52768"/>
        <c:crosses val="autoZero"/>
        <c:auto val="1"/>
        <c:lblOffset val="100"/>
        <c:baseTimeUnit val="years"/>
      </c:dateAx>
      <c:valAx>
        <c:axId val="11315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15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3434.3</c:v>
                </c:pt>
                <c:pt idx="1">
                  <c:v>3240.09</c:v>
                </c:pt>
                <c:pt idx="2">
                  <c:v>3312.74</c:v>
                </c:pt>
                <c:pt idx="3">
                  <c:v>3202.05</c:v>
                </c:pt>
                <c:pt idx="4">
                  <c:v>3022.42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57-4995-9F75-D05A9D22E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88544"/>
        <c:axId val="11339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803.29</c:v>
                </c:pt>
                <c:pt idx="1">
                  <c:v>701.33</c:v>
                </c:pt>
                <c:pt idx="2">
                  <c:v>663.76</c:v>
                </c:pt>
                <c:pt idx="3">
                  <c:v>566.35</c:v>
                </c:pt>
                <c:pt idx="4">
                  <c:v>888.8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57-4995-9F75-D05A9D22E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88544"/>
        <c:axId val="113394816"/>
      </c:lineChart>
      <c:dateAx>
        <c:axId val="11338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94816"/>
        <c:crosses val="autoZero"/>
        <c:auto val="1"/>
        <c:lblOffset val="100"/>
        <c:baseTimeUnit val="years"/>
      </c:dateAx>
      <c:valAx>
        <c:axId val="11339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38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24.4</c:v>
                </c:pt>
                <c:pt idx="1">
                  <c:v>19.559999999999999</c:v>
                </c:pt>
                <c:pt idx="2">
                  <c:v>25.31</c:v>
                </c:pt>
                <c:pt idx="3">
                  <c:v>20.72</c:v>
                </c:pt>
                <c:pt idx="4">
                  <c:v>29.76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B1-4F4D-92A1-E2A5AE9E6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33984"/>
        <c:axId val="11343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56.63</c:v>
                </c:pt>
                <c:pt idx="1">
                  <c:v>53.48</c:v>
                </c:pt>
                <c:pt idx="2">
                  <c:v>53.76</c:v>
                </c:pt>
                <c:pt idx="3">
                  <c:v>52.27</c:v>
                </c:pt>
                <c:pt idx="4">
                  <c:v>52.55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B1-4F4D-92A1-E2A5AE9E6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33984"/>
        <c:axId val="113436160"/>
      </c:lineChart>
      <c:dateAx>
        <c:axId val="11343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36160"/>
        <c:crosses val="autoZero"/>
        <c:auto val="1"/>
        <c:lblOffset val="100"/>
        <c:baseTimeUnit val="years"/>
      </c:dateAx>
      <c:valAx>
        <c:axId val="11343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43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980.63</c:v>
                </c:pt>
                <c:pt idx="1">
                  <c:v>1243.5999999999999</c:v>
                </c:pt>
                <c:pt idx="2">
                  <c:v>1003.57</c:v>
                </c:pt>
                <c:pt idx="3">
                  <c:v>1185.28</c:v>
                </c:pt>
                <c:pt idx="4">
                  <c:v>758.83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61-46D2-A431-4EE843C6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76416"/>
        <c:axId val="11487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272.66000000000003</c:v>
                </c:pt>
                <c:pt idx="1">
                  <c:v>277.29000000000002</c:v>
                </c:pt>
                <c:pt idx="2">
                  <c:v>275.25</c:v>
                </c:pt>
                <c:pt idx="3">
                  <c:v>291.01</c:v>
                </c:pt>
                <c:pt idx="4">
                  <c:v>292.45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61-46D2-A431-4EE843C6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76416"/>
        <c:axId val="114878336"/>
      </c:lineChart>
      <c:dateAx>
        <c:axId val="11487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878336"/>
        <c:crosses val="autoZero"/>
        <c:auto val="1"/>
        <c:lblOffset val="100"/>
        <c:baseTimeUnit val="years"/>
      </c:dateAx>
      <c:valAx>
        <c:axId val="11487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87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B8" sqref="B8:H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広島県　安芸太田町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個別排水処理</v>
      </c>
      <c r="Q8" s="71"/>
      <c r="R8" s="71"/>
      <c r="S8" s="71"/>
      <c r="T8" s="71"/>
      <c r="U8" s="71"/>
      <c r="V8" s="71"/>
      <c r="W8" s="71" t="str">
        <f>データ!L6</f>
        <v>L2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6471</v>
      </c>
      <c r="AM8" s="66"/>
      <c r="AN8" s="66"/>
      <c r="AO8" s="66"/>
      <c r="AP8" s="66"/>
      <c r="AQ8" s="66"/>
      <c r="AR8" s="66"/>
      <c r="AS8" s="66"/>
      <c r="AT8" s="65">
        <f>データ!T6</f>
        <v>341.89</v>
      </c>
      <c r="AU8" s="65"/>
      <c r="AV8" s="65"/>
      <c r="AW8" s="65"/>
      <c r="AX8" s="65"/>
      <c r="AY8" s="65"/>
      <c r="AZ8" s="65"/>
      <c r="BA8" s="65"/>
      <c r="BB8" s="65">
        <f>データ!U6</f>
        <v>18.93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1.7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3854</v>
      </c>
      <c r="AE10" s="66"/>
      <c r="AF10" s="66"/>
      <c r="AG10" s="66"/>
      <c r="AH10" s="66"/>
      <c r="AI10" s="66"/>
      <c r="AJ10" s="66"/>
      <c r="AK10" s="2"/>
      <c r="AL10" s="66">
        <f>データ!V6</f>
        <v>108</v>
      </c>
      <c r="AM10" s="66"/>
      <c r="AN10" s="66"/>
      <c r="AO10" s="66"/>
      <c r="AP10" s="66"/>
      <c r="AQ10" s="66"/>
      <c r="AR10" s="66"/>
      <c r="AS10" s="66"/>
      <c r="AT10" s="65">
        <f>データ!W6</f>
        <v>0.03</v>
      </c>
      <c r="AU10" s="65"/>
      <c r="AV10" s="65"/>
      <c r="AW10" s="65"/>
      <c r="AX10" s="65"/>
      <c r="AY10" s="65"/>
      <c r="AZ10" s="65"/>
      <c r="BA10" s="65"/>
      <c r="BB10" s="65">
        <f>データ!X6</f>
        <v>3600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【878.58】</v>
      </c>
      <c r="I86" s="25" t="str">
        <f>データ!CA6</f>
        <v>【52.62】</v>
      </c>
      <c r="J86" s="25" t="str">
        <f>データ!CL6</f>
        <v>【296.38】</v>
      </c>
      <c r="K86" s="25" t="str">
        <f>データ!CW6</f>
        <v>【51.55】</v>
      </c>
      <c r="L86" s="25" t="str">
        <f>データ!DH6</f>
        <v>【80.14】</v>
      </c>
      <c r="M86" s="25" t="s">
        <v>55</v>
      </c>
      <c r="N86" s="25" t="s">
        <v>55</v>
      </c>
      <c r="O86" s="25" t="str">
        <f>データ!EO6</f>
        <v>【-】</v>
      </c>
    </row>
  </sheetData>
  <sheetProtection algorithmName="SHA-512" hashValue="mbXFg1fgkyKFx7ASSey9xanxYbnY/mxdceqE0ItCedrYk3zE/LKTUas2yGq6DZ/VoA5j4XW5JXxtyzEV+oO3Mg==" saltValue="EZHoyHO4kjIsSEWi06nqb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343684</v>
      </c>
      <c r="D6" s="32">
        <f t="shared" si="3"/>
        <v>47</v>
      </c>
      <c r="E6" s="32">
        <f t="shared" si="3"/>
        <v>18</v>
      </c>
      <c r="F6" s="32">
        <f t="shared" si="3"/>
        <v>1</v>
      </c>
      <c r="G6" s="32">
        <f t="shared" si="3"/>
        <v>0</v>
      </c>
      <c r="H6" s="32" t="str">
        <f t="shared" si="3"/>
        <v>広島県　安芸太田町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個別排水処理</v>
      </c>
      <c r="L6" s="32" t="str">
        <f t="shared" si="3"/>
        <v>L2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1.7</v>
      </c>
      <c r="Q6" s="33">
        <f t="shared" si="3"/>
        <v>100</v>
      </c>
      <c r="R6" s="33">
        <f t="shared" si="3"/>
        <v>3854</v>
      </c>
      <c r="S6" s="33">
        <f t="shared" si="3"/>
        <v>6471</v>
      </c>
      <c r="T6" s="33">
        <f t="shared" si="3"/>
        <v>341.89</v>
      </c>
      <c r="U6" s="33">
        <f t="shared" si="3"/>
        <v>18.93</v>
      </c>
      <c r="V6" s="33">
        <f t="shared" si="3"/>
        <v>108</v>
      </c>
      <c r="W6" s="33">
        <f t="shared" si="3"/>
        <v>0.03</v>
      </c>
      <c r="X6" s="33">
        <f t="shared" si="3"/>
        <v>3600</v>
      </c>
      <c r="Y6" s="34">
        <f>IF(Y7="",NA(),Y7)</f>
        <v>64.12</v>
      </c>
      <c r="Z6" s="34">
        <f t="shared" ref="Z6:AH6" si="4">IF(Z7="",NA(),Z7)</f>
        <v>72.92</v>
      </c>
      <c r="AA6" s="34">
        <f t="shared" si="4"/>
        <v>65.489999999999995</v>
      </c>
      <c r="AB6" s="34">
        <f t="shared" si="4"/>
        <v>68.95</v>
      </c>
      <c r="AC6" s="34">
        <f t="shared" si="4"/>
        <v>65.17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3434.3</v>
      </c>
      <c r="BG6" s="34">
        <f t="shared" ref="BG6:BO6" si="7">IF(BG7="",NA(),BG7)</f>
        <v>3240.09</v>
      </c>
      <c r="BH6" s="34">
        <f t="shared" si="7"/>
        <v>3312.74</v>
      </c>
      <c r="BI6" s="34">
        <f t="shared" si="7"/>
        <v>3202.05</v>
      </c>
      <c r="BJ6" s="34">
        <f t="shared" si="7"/>
        <v>3022.42</v>
      </c>
      <c r="BK6" s="34">
        <f t="shared" si="7"/>
        <v>803.29</v>
      </c>
      <c r="BL6" s="34">
        <f t="shared" si="7"/>
        <v>701.33</v>
      </c>
      <c r="BM6" s="34">
        <f t="shared" si="7"/>
        <v>663.76</v>
      </c>
      <c r="BN6" s="34">
        <f t="shared" si="7"/>
        <v>566.35</v>
      </c>
      <c r="BO6" s="34">
        <f t="shared" si="7"/>
        <v>888.8</v>
      </c>
      <c r="BP6" s="33" t="str">
        <f>IF(BP7="","",IF(BP7="-","【-】","【"&amp;SUBSTITUTE(TEXT(BP7,"#,##0.00"),"-","△")&amp;"】"))</f>
        <v>【878.58】</v>
      </c>
      <c r="BQ6" s="34">
        <f>IF(BQ7="",NA(),BQ7)</f>
        <v>24.4</v>
      </c>
      <c r="BR6" s="34">
        <f t="shared" ref="BR6:BZ6" si="8">IF(BR7="",NA(),BR7)</f>
        <v>19.559999999999999</v>
      </c>
      <c r="BS6" s="34">
        <f t="shared" si="8"/>
        <v>25.31</v>
      </c>
      <c r="BT6" s="34">
        <f t="shared" si="8"/>
        <v>20.72</v>
      </c>
      <c r="BU6" s="34">
        <f t="shared" si="8"/>
        <v>29.76</v>
      </c>
      <c r="BV6" s="34">
        <f t="shared" si="8"/>
        <v>56.63</v>
      </c>
      <c r="BW6" s="34">
        <f t="shared" si="8"/>
        <v>53.48</v>
      </c>
      <c r="BX6" s="34">
        <f t="shared" si="8"/>
        <v>53.76</v>
      </c>
      <c r="BY6" s="34">
        <f t="shared" si="8"/>
        <v>52.27</v>
      </c>
      <c r="BZ6" s="34">
        <f t="shared" si="8"/>
        <v>52.55</v>
      </c>
      <c r="CA6" s="33" t="str">
        <f>IF(CA7="","",IF(CA7="-","【-】","【"&amp;SUBSTITUTE(TEXT(CA7,"#,##0.00"),"-","△")&amp;"】"))</f>
        <v>【52.62】</v>
      </c>
      <c r="CB6" s="34">
        <f>IF(CB7="",NA(),CB7)</f>
        <v>980.63</v>
      </c>
      <c r="CC6" s="34">
        <f t="shared" ref="CC6:CK6" si="9">IF(CC7="",NA(),CC7)</f>
        <v>1243.5999999999999</v>
      </c>
      <c r="CD6" s="34">
        <f t="shared" si="9"/>
        <v>1003.57</v>
      </c>
      <c r="CE6" s="34">
        <f t="shared" si="9"/>
        <v>1185.28</v>
      </c>
      <c r="CF6" s="34">
        <f t="shared" si="9"/>
        <v>758.83</v>
      </c>
      <c r="CG6" s="34">
        <f t="shared" si="9"/>
        <v>272.66000000000003</v>
      </c>
      <c r="CH6" s="34">
        <f t="shared" si="9"/>
        <v>277.29000000000002</v>
      </c>
      <c r="CI6" s="34">
        <f t="shared" si="9"/>
        <v>275.25</v>
      </c>
      <c r="CJ6" s="34">
        <f t="shared" si="9"/>
        <v>291.01</v>
      </c>
      <c r="CK6" s="34">
        <f t="shared" si="9"/>
        <v>292.45</v>
      </c>
      <c r="CL6" s="33" t="str">
        <f>IF(CL7="","",IF(CL7="-","【-】","【"&amp;SUBSTITUTE(TEXT(CL7,"#,##0.00"),"-","△")&amp;"】"))</f>
        <v>【296.38】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58.82</v>
      </c>
      <c r="CS6" s="34">
        <f t="shared" si="10"/>
        <v>52.52</v>
      </c>
      <c r="CT6" s="34">
        <f t="shared" si="10"/>
        <v>54.14</v>
      </c>
      <c r="CU6" s="34">
        <f t="shared" si="10"/>
        <v>132.99</v>
      </c>
      <c r="CV6" s="34">
        <f t="shared" si="10"/>
        <v>51.71</v>
      </c>
      <c r="CW6" s="33" t="str">
        <f>IF(CW7="","",IF(CW7="-","【-】","【"&amp;SUBSTITUTE(TEXT(CW7,"#,##0.00"),"-","△")&amp;"】"))</f>
        <v>【51.55】</v>
      </c>
      <c r="CX6" s="34">
        <f>IF(CX7="",NA(),CX7)</f>
        <v>90.48</v>
      </c>
      <c r="CY6" s="34">
        <f t="shared" ref="CY6:DG6" si="11">IF(CY7="",NA(),CY7)</f>
        <v>89.74</v>
      </c>
      <c r="CZ6" s="34">
        <f t="shared" si="11"/>
        <v>91.96</v>
      </c>
      <c r="DA6" s="34">
        <f t="shared" si="11"/>
        <v>91.82</v>
      </c>
      <c r="DB6" s="34">
        <f t="shared" si="11"/>
        <v>93.52</v>
      </c>
      <c r="DC6" s="34">
        <f t="shared" si="11"/>
        <v>71.760000000000005</v>
      </c>
      <c r="DD6" s="34">
        <f t="shared" si="11"/>
        <v>84.94</v>
      </c>
      <c r="DE6" s="34">
        <f t="shared" si="11"/>
        <v>84.69</v>
      </c>
      <c r="DF6" s="34">
        <f t="shared" si="11"/>
        <v>82.94</v>
      </c>
      <c r="DG6" s="34">
        <f t="shared" si="11"/>
        <v>82.91</v>
      </c>
      <c r="DH6" s="33" t="str">
        <f>IF(DH7="","",IF(DH7="-","【-】","【"&amp;SUBSTITUTE(TEXT(DH7,"#,##0.00"),"-","△")&amp;"】"))</f>
        <v>【80.14】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343684</v>
      </c>
      <c r="D7" s="36">
        <v>47</v>
      </c>
      <c r="E7" s="36">
        <v>18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1.7</v>
      </c>
      <c r="Q7" s="37">
        <v>100</v>
      </c>
      <c r="R7" s="37">
        <v>3854</v>
      </c>
      <c r="S7" s="37">
        <v>6471</v>
      </c>
      <c r="T7" s="37">
        <v>341.89</v>
      </c>
      <c r="U7" s="37">
        <v>18.93</v>
      </c>
      <c r="V7" s="37">
        <v>108</v>
      </c>
      <c r="W7" s="37">
        <v>0.03</v>
      </c>
      <c r="X7" s="37">
        <v>3600</v>
      </c>
      <c r="Y7" s="37">
        <v>64.12</v>
      </c>
      <c r="Z7" s="37">
        <v>72.92</v>
      </c>
      <c r="AA7" s="37">
        <v>65.489999999999995</v>
      </c>
      <c r="AB7" s="37">
        <v>68.95</v>
      </c>
      <c r="AC7" s="37">
        <v>65.17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3434.3</v>
      </c>
      <c r="BG7" s="37">
        <v>3240.09</v>
      </c>
      <c r="BH7" s="37">
        <v>3312.74</v>
      </c>
      <c r="BI7" s="37">
        <v>3202.05</v>
      </c>
      <c r="BJ7" s="37">
        <v>3022.42</v>
      </c>
      <c r="BK7" s="37">
        <v>803.29</v>
      </c>
      <c r="BL7" s="37">
        <v>701.33</v>
      </c>
      <c r="BM7" s="37">
        <v>663.76</v>
      </c>
      <c r="BN7" s="37">
        <v>566.35</v>
      </c>
      <c r="BO7" s="37">
        <v>888.8</v>
      </c>
      <c r="BP7" s="37">
        <v>878.58</v>
      </c>
      <c r="BQ7" s="37">
        <v>24.4</v>
      </c>
      <c r="BR7" s="37">
        <v>19.559999999999999</v>
      </c>
      <c r="BS7" s="37">
        <v>25.31</v>
      </c>
      <c r="BT7" s="37">
        <v>20.72</v>
      </c>
      <c r="BU7" s="37">
        <v>29.76</v>
      </c>
      <c r="BV7" s="37">
        <v>56.63</v>
      </c>
      <c r="BW7" s="37">
        <v>53.48</v>
      </c>
      <c r="BX7" s="37">
        <v>53.76</v>
      </c>
      <c r="BY7" s="37">
        <v>52.27</v>
      </c>
      <c r="BZ7" s="37">
        <v>52.55</v>
      </c>
      <c r="CA7" s="37">
        <v>52.62</v>
      </c>
      <c r="CB7" s="37">
        <v>980.63</v>
      </c>
      <c r="CC7" s="37">
        <v>1243.5999999999999</v>
      </c>
      <c r="CD7" s="37">
        <v>1003.57</v>
      </c>
      <c r="CE7" s="37">
        <v>1185.28</v>
      </c>
      <c r="CF7" s="37">
        <v>758.83</v>
      </c>
      <c r="CG7" s="37">
        <v>272.66000000000003</v>
      </c>
      <c r="CH7" s="37">
        <v>277.29000000000002</v>
      </c>
      <c r="CI7" s="37">
        <v>275.25</v>
      </c>
      <c r="CJ7" s="37">
        <v>291.01</v>
      </c>
      <c r="CK7" s="37">
        <v>292.45</v>
      </c>
      <c r="CL7" s="37">
        <v>296.38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>
        <v>58.82</v>
      </c>
      <c r="CS7" s="37">
        <v>52.52</v>
      </c>
      <c r="CT7" s="37">
        <v>54.14</v>
      </c>
      <c r="CU7" s="37">
        <v>132.99</v>
      </c>
      <c r="CV7" s="37">
        <v>51.71</v>
      </c>
      <c r="CW7" s="37">
        <v>51.55</v>
      </c>
      <c r="CX7" s="37">
        <v>90.48</v>
      </c>
      <c r="CY7" s="37">
        <v>89.74</v>
      </c>
      <c r="CZ7" s="37">
        <v>91.96</v>
      </c>
      <c r="DA7" s="37">
        <v>91.82</v>
      </c>
      <c r="DB7" s="37">
        <v>93.52</v>
      </c>
      <c r="DC7" s="37">
        <v>71.760000000000005</v>
      </c>
      <c r="DD7" s="37">
        <v>84.94</v>
      </c>
      <c r="DE7" s="37">
        <v>84.69</v>
      </c>
      <c r="DF7" s="37">
        <v>82.94</v>
      </c>
      <c r="DG7" s="37">
        <v>82.91</v>
      </c>
      <c r="DH7" s="37">
        <v>80.14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115</v>
      </c>
      <c r="EF7" s="37" t="s">
        <v>115</v>
      </c>
      <c r="EG7" s="37" t="s">
        <v>115</v>
      </c>
      <c r="EH7" s="37" t="s">
        <v>115</v>
      </c>
      <c r="EI7" s="37" t="s">
        <v>115</v>
      </c>
      <c r="EJ7" s="37" t="s">
        <v>115</v>
      </c>
      <c r="EK7" s="37" t="s">
        <v>115</v>
      </c>
      <c r="EL7" s="37" t="s">
        <v>115</v>
      </c>
      <c r="EM7" s="37" t="s">
        <v>115</v>
      </c>
      <c r="EN7" s="37" t="s">
        <v>115</v>
      </c>
      <c r="EO7" s="37" t="s">
        <v>115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2018-12-03T09:44:28Z</dcterms:created>
  <dcterms:modified xsi:type="dcterms:W3CDTF">2019-01-31T00:20:30Z</dcterms:modified>
</cp:coreProperties>
</file>